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4A53D8C7-C507-4B2E-942A-29BCD47B6BEA}" xr6:coauthVersionLast="47" xr6:coauthVersionMax="47" xr10:uidLastSave="{00000000-0000-0000-0000-000000000000}"/>
  <bookViews>
    <workbookView xWindow="-108" yWindow="-108" windowWidth="23256" windowHeight="12456" xr2:uid="{A2F39001-7D67-4E5C-ABAB-A7B0302ED3FB}"/>
  </bookViews>
  <sheets>
    <sheet name="Result" sheetId="1" r:id="rId1"/>
    <sheet name="Databas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1" l="1"/>
  <c r="F12" i="1"/>
  <c r="F11" i="1"/>
  <c r="K24" i="1"/>
  <c r="I19" i="1"/>
  <c r="K19" i="1" s="1"/>
  <c r="I20" i="1"/>
  <c r="K20" i="1" s="1"/>
  <c r="I21" i="1"/>
  <c r="K21" i="1" s="1"/>
  <c r="I22" i="1"/>
  <c r="K22" i="1" s="1"/>
  <c r="F14" i="1"/>
  <c r="F13" i="1"/>
  <c r="K25" i="1" l="1"/>
  <c r="K26" i="1" s="1"/>
  <c r="G25" i="1" s="1"/>
  <c r="J18" i="1"/>
  <c r="J22" i="1"/>
  <c r="J21" i="1"/>
  <c r="K18" i="1"/>
  <c r="G24" i="1"/>
  <c r="J20" i="1"/>
  <c r="J19" i="1"/>
</calcChain>
</file>

<file path=xl/sharedStrings.xml><?xml version="1.0" encoding="utf-8"?>
<sst xmlns="http://schemas.openxmlformats.org/spreadsheetml/2006/main" count="100" uniqueCount="64">
  <si>
    <t>Roll No</t>
  </si>
  <si>
    <t>Student Name</t>
  </si>
  <si>
    <t>Father Name</t>
  </si>
  <si>
    <t>DOB</t>
  </si>
  <si>
    <t>Class</t>
  </si>
  <si>
    <t>Hindi</t>
  </si>
  <si>
    <t>English</t>
  </si>
  <si>
    <t>Math</t>
  </si>
  <si>
    <t>Science</t>
  </si>
  <si>
    <t>Art</t>
  </si>
  <si>
    <t>Aarav Sharma</t>
  </si>
  <si>
    <t>Ananya Singh</t>
  </si>
  <si>
    <t>Rohan Verma</t>
  </si>
  <si>
    <t>Priya Gupta</t>
  </si>
  <si>
    <t>Aditya Mishra</t>
  </si>
  <si>
    <t>Neha Yadav</t>
  </si>
  <si>
    <t>Rahul Kumar</t>
  </si>
  <si>
    <t>Pooja Tiwari</t>
  </si>
  <si>
    <t>Vivek Pandey</t>
  </si>
  <si>
    <t>Sneha Patel</t>
  </si>
  <si>
    <t>Karan Singh</t>
  </si>
  <si>
    <t>Aditi Chauhan</t>
  </si>
  <si>
    <t>Saurabh Srivastava</t>
  </si>
  <si>
    <t>Nisha Dubey</t>
  </si>
  <si>
    <t>Aman Tripathi</t>
  </si>
  <si>
    <t>Shreya Saxena</t>
  </si>
  <si>
    <t>Deepak Maurya</t>
  </si>
  <si>
    <t>Kavita Joshi</t>
  </si>
  <si>
    <t>Mohit Agarwal</t>
  </si>
  <si>
    <t>Ritu Thakur</t>
  </si>
  <si>
    <t>Rajesh Sharma</t>
  </si>
  <si>
    <t>Mahendra Singh</t>
  </si>
  <si>
    <t>Suresh Verma</t>
  </si>
  <si>
    <t>Ramesh Gupta</t>
  </si>
  <si>
    <t>Dinesh Mishra</t>
  </si>
  <si>
    <t>Kailash Yadav</t>
  </si>
  <si>
    <t>Mukesh Kumar</t>
  </si>
  <si>
    <t>Ashok Tiwari</t>
  </si>
  <si>
    <t>Shyam Pandey</t>
  </si>
  <si>
    <t>Rakesh Patel</t>
  </si>
  <si>
    <t>Virendra Singh</t>
  </si>
  <si>
    <t>Pradeep Chauhan</t>
  </si>
  <si>
    <t>Anil Srivastava</t>
  </si>
  <si>
    <t>Sanjay Dubey</t>
  </si>
  <si>
    <t>Manoj Tripathi</t>
  </si>
  <si>
    <t>Sunil Saxena</t>
  </si>
  <si>
    <t>Omprakash Maurya</t>
  </si>
  <si>
    <t>Harish Joshi</t>
  </si>
  <si>
    <t>Gopal Agarwal</t>
  </si>
  <si>
    <t>Narendra Thakur</t>
  </si>
  <si>
    <t>10th</t>
  </si>
  <si>
    <t>:</t>
  </si>
  <si>
    <t>Subject</t>
  </si>
  <si>
    <t>Total Marks</t>
  </si>
  <si>
    <t>Passing Marks</t>
  </si>
  <si>
    <t>Obtained Marks</t>
  </si>
  <si>
    <t>Percentage</t>
  </si>
  <si>
    <t>Pass / Fails</t>
  </si>
  <si>
    <t>No Grade</t>
  </si>
  <si>
    <t>Grade C</t>
  </si>
  <si>
    <t>Grade B</t>
  </si>
  <si>
    <t>Grade A</t>
  </si>
  <si>
    <t>Final Result :</t>
  </si>
  <si>
    <t>Grade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</si>
</sst>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164" fontId="0" fillId="0" borderId="0" xfId="0" applyNumberFormat="1"/>
    <xf numFmtId="0" fontId="0" fillId="2" borderId="0" xfId="0" applyFill="1"/>
    <xf numFmtId="0" fontId="3" fillId="2" borderId="0" xfId="0" applyFont="1" applyFill="1"/>
    <xf numFmtId="0" fontId="3" fillId="2" borderId="1" xfId="0" applyFont="1" applyFill="1" applyBorder="1"/>
    <xf numFmtId="9" fontId="0" fillId="0" borderId="0" xfId="0" applyNumberFormat="1"/>
    <xf numFmtId="0" fontId="3" fillId="2" borderId="1" xfId="0" applyFont="1" applyFill="1" applyBorder="1" applyAlignment="1">
      <alignment horizontal="center"/>
    </xf>
    <xf numFmtId="9" fontId="3" fillId="2" borderId="1" xfId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164" fontId="3" fillId="2" borderId="0" xfId="0" applyNumberFormat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327660</xdr:colOff>
      <xdr:row>0</xdr:row>
      <xdr:rowOff>160020</xdr:rowOff>
    </xdr:from>
    <xdr:to>
      <xdr:col>15</xdr:col>
      <xdr:colOff>213360</xdr:colOff>
      <xdr:row>3</xdr:row>
      <xdr:rowOff>106680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CE5CB46-19A6-DE32-2665-DF915717534A}"/>
            </a:ext>
          </a:extLst>
        </xdr:cNvPr>
        <xdr:cNvSpPr txBox="1"/>
      </xdr:nvSpPr>
      <xdr:spPr>
        <a:xfrm>
          <a:off x="2766060" y="160020"/>
          <a:ext cx="6591300" cy="495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IN" sz="2400" b="1">
              <a:solidFill>
                <a:sysClr val="windowText" lastClr="000000"/>
              </a:solidFill>
            </a:rPr>
            <a:t>Excel Mastery Academy Education Society</a:t>
          </a:r>
        </a:p>
      </xdr:txBody>
    </xdr:sp>
    <xdr:clientData/>
  </xdr:twoCellAnchor>
  <xdr:twoCellAnchor>
    <xdr:from>
      <xdr:col>6</xdr:col>
      <xdr:colOff>251460</xdr:colOff>
      <xdr:row>3</xdr:row>
      <xdr:rowOff>15240</xdr:rowOff>
    </xdr:from>
    <xdr:to>
      <xdr:col>11</xdr:col>
      <xdr:colOff>525780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2436E1C5-7675-52F7-6CCB-64E914D8704B}"/>
            </a:ext>
          </a:extLst>
        </xdr:cNvPr>
        <xdr:cNvSpPr txBox="1"/>
      </xdr:nvSpPr>
      <xdr:spPr>
        <a:xfrm>
          <a:off x="3909060" y="563880"/>
          <a:ext cx="3322320" cy="3505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IN" sz="1600" b="0">
              <a:solidFill>
                <a:sysClr val="windowText" lastClr="000000"/>
              </a:solidFill>
            </a:rPr>
            <a:t>Shivpur Bypass Road Varanasi 221003</a:t>
          </a:r>
        </a:p>
      </xdr:txBody>
    </xdr:sp>
    <xdr:clientData/>
  </xdr:twoCellAnchor>
  <xdr:twoCellAnchor>
    <xdr:from>
      <xdr:col>13</xdr:col>
      <xdr:colOff>160020</xdr:colOff>
      <xdr:row>3</xdr:row>
      <xdr:rowOff>53340</xdr:rowOff>
    </xdr:from>
    <xdr:to>
      <xdr:col>16</xdr:col>
      <xdr:colOff>76200</xdr:colOff>
      <xdr:row>5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8A71032-24C0-9690-6509-714EE8788FF3}"/>
            </a:ext>
          </a:extLst>
        </xdr:cNvPr>
        <xdr:cNvSpPr txBox="1"/>
      </xdr:nvSpPr>
      <xdr:spPr>
        <a:xfrm>
          <a:off x="8084820" y="601980"/>
          <a:ext cx="1744980" cy="3124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IN" sz="1400" b="1"/>
            <a:t>Session 2026-2027</a:t>
          </a:r>
        </a:p>
      </xdr:txBody>
    </xdr:sp>
    <xdr:clientData/>
  </xdr:twoCellAnchor>
  <xdr:twoCellAnchor>
    <xdr:from>
      <xdr:col>7</xdr:col>
      <xdr:colOff>327660</xdr:colOff>
      <xdr:row>4</xdr:row>
      <xdr:rowOff>129540</xdr:rowOff>
    </xdr:from>
    <xdr:to>
      <xdr:col>10</xdr:col>
      <xdr:colOff>243840</xdr:colOff>
      <xdr:row>7</xdr:row>
      <xdr:rowOff>22860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6AA8ABB2-C5F8-D899-0B64-003DB27ABD73}"/>
            </a:ext>
          </a:extLst>
        </xdr:cNvPr>
        <xdr:cNvSpPr txBox="1"/>
      </xdr:nvSpPr>
      <xdr:spPr>
        <a:xfrm>
          <a:off x="4594860" y="861060"/>
          <a:ext cx="1744980" cy="4419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IN" sz="2400" b="1" u="dbl"/>
            <a:t>Marksheet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D813D-084C-41DD-8D85-EB5241CEDAE2}">
  <dimension ref="C2:S27"/>
  <sheetViews>
    <sheetView tabSelected="1" topLeftCell="D4" workbookViewId="0">
      <selection activeCell="I19" sqref="I19"/>
    </sheetView>
  </sheetViews>
  <sheetFormatPr defaultRowHeight="14.4" x14ac:dyDescent="0.3"/>
  <cols>
    <col min="3" max="3" width="3.33203125" customWidth="1"/>
    <col min="4" max="4" width="15" customWidth="1"/>
    <col min="5" max="5" width="2.6640625" customWidth="1"/>
    <col min="6" max="6" width="14.44140625" bestFit="1" customWidth="1"/>
    <col min="7" max="7" width="11.5546875" bestFit="1" customWidth="1"/>
    <col min="8" max="8" width="14.33203125" bestFit="1" customWidth="1"/>
    <col min="9" max="10" width="15.77734375" bestFit="1" customWidth="1"/>
    <col min="11" max="11" width="11.33203125" bestFit="1" customWidth="1"/>
  </cols>
  <sheetData>
    <row r="2" spans="3:19" x14ac:dyDescent="0.3"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3:19" x14ac:dyDescent="0.3"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3:19" x14ac:dyDescent="0.3"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3:19" x14ac:dyDescent="0.3"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3:19" x14ac:dyDescent="0.3"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3:19" x14ac:dyDescent="0.3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R7" s="5">
        <v>0</v>
      </c>
      <c r="S7" t="s">
        <v>58</v>
      </c>
    </row>
    <row r="8" spans="3:19" x14ac:dyDescent="0.3"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R8" s="5">
        <v>0.75</v>
      </c>
      <c r="S8" t="s">
        <v>59</v>
      </c>
    </row>
    <row r="9" spans="3:19" x14ac:dyDescent="0.3"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R9" s="5">
        <v>0.85</v>
      </c>
      <c r="S9" t="s">
        <v>60</v>
      </c>
    </row>
    <row r="10" spans="3:19" ht="15.6" x14ac:dyDescent="0.3">
      <c r="C10" s="2"/>
      <c r="D10" s="3" t="s">
        <v>0</v>
      </c>
      <c r="E10" s="3" t="s">
        <v>51</v>
      </c>
      <c r="F10" s="3">
        <v>112</v>
      </c>
      <c r="G10" s="2"/>
      <c r="H10" s="2"/>
      <c r="I10" s="2"/>
      <c r="J10" s="2"/>
      <c r="K10" s="2"/>
      <c r="L10" s="2"/>
      <c r="M10" s="2"/>
      <c r="N10" s="2"/>
      <c r="O10" s="2"/>
      <c r="P10" s="2"/>
      <c r="R10" s="5">
        <v>0.95</v>
      </c>
      <c r="S10" t="s">
        <v>61</v>
      </c>
    </row>
    <row r="11" spans="3:19" ht="15.6" x14ac:dyDescent="0.3">
      <c r="C11" s="2"/>
      <c r="D11" s="3" t="s">
        <v>4</v>
      </c>
      <c r="E11" s="3" t="s">
        <v>51</v>
      </c>
      <c r="F11" s="3" t="str">
        <f>VLOOKUP($F$10,Database!$A$2:$J$21,5,0)</f>
        <v>10th</v>
      </c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3:19" ht="15.6" x14ac:dyDescent="0.3">
      <c r="C12" s="2"/>
      <c r="D12" s="3" t="s">
        <v>1</v>
      </c>
      <c r="E12" s="3" t="s">
        <v>51</v>
      </c>
      <c r="F12" s="3" t="str">
        <f>VLOOKUP($F$10,Database!$A$2:$J$21,2,0)</f>
        <v>Aditi Chauhan</v>
      </c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3:19" ht="15.6" x14ac:dyDescent="0.3">
      <c r="C13" s="2"/>
      <c r="D13" s="3" t="s">
        <v>2</v>
      </c>
      <c r="E13" s="3" t="s">
        <v>51</v>
      </c>
      <c r="F13" s="3" t="str">
        <f>VLOOKUP($F$10,Database!$A$2:$J$21,3,0)</f>
        <v>Pradeep Chauhan</v>
      </c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3:19" ht="15.6" x14ac:dyDescent="0.3">
      <c r="C14" s="2"/>
      <c r="D14" s="3" t="s">
        <v>3</v>
      </c>
      <c r="E14" s="3" t="s">
        <v>51</v>
      </c>
      <c r="F14" s="9">
        <f>VLOOKUP($F$10,Database!$A$2:$J$21,4,0)</f>
        <v>38993</v>
      </c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3:19" x14ac:dyDescent="0.3"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3:19" x14ac:dyDescent="0.3"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3:16" ht="15.6" x14ac:dyDescent="0.3">
      <c r="C17" s="2"/>
      <c r="D17" s="2"/>
      <c r="E17" s="2"/>
      <c r="F17" s="4" t="s">
        <v>52</v>
      </c>
      <c r="G17" s="4" t="s">
        <v>53</v>
      </c>
      <c r="H17" s="4" t="s">
        <v>54</v>
      </c>
      <c r="I17" s="4" t="s">
        <v>55</v>
      </c>
      <c r="J17" s="4" t="s">
        <v>56</v>
      </c>
      <c r="K17" s="4" t="s">
        <v>57</v>
      </c>
      <c r="L17" s="2"/>
      <c r="M17" s="2"/>
      <c r="N17" s="2"/>
      <c r="O17" s="2"/>
      <c r="P17" s="2"/>
    </row>
    <row r="18" spans="3:16" ht="15.6" x14ac:dyDescent="0.3">
      <c r="C18" s="2"/>
      <c r="D18" s="2"/>
      <c r="E18" s="2"/>
      <c r="F18" s="4" t="s">
        <v>5</v>
      </c>
      <c r="G18" s="6">
        <v>100</v>
      </c>
      <c r="H18" s="6">
        <v>35</v>
      </c>
      <c r="I18" s="6">
        <f>VLOOKUP($F$10,Database!$A$1:$J$21,MATCH(Result!F18,Database!$A$1:$J$1,0),0)</f>
        <v>47</v>
      </c>
      <c r="J18" s="7">
        <f>I18/G18</f>
        <v>0.47</v>
      </c>
      <c r="K18" s="6" t="str">
        <f>IF(I18&lt;H18,"Fail","Pass")</f>
        <v>Pass</v>
      </c>
      <c r="L18" s="2"/>
      <c r="M18" s="2"/>
      <c r="N18" s="2"/>
      <c r="O18" s="2"/>
      <c r="P18" s="2"/>
    </row>
    <row r="19" spans="3:16" ht="15.6" x14ac:dyDescent="0.3">
      <c r="C19" s="2"/>
      <c r="D19" s="2"/>
      <c r="E19" s="2"/>
      <c r="F19" s="4" t="s">
        <v>6</v>
      </c>
      <c r="G19" s="6">
        <v>100</v>
      </c>
      <c r="H19" s="6">
        <v>35</v>
      </c>
      <c r="I19" s="6">
        <f>VLOOKUP($F$10,Database!$A$1:$J$21,MATCH(Result!F19,Database!$A$1:$J$1,0),0)</f>
        <v>76</v>
      </c>
      <c r="J19" s="7">
        <f t="shared" ref="J19:J22" si="0">I19/G19</f>
        <v>0.76</v>
      </c>
      <c r="K19" s="6" t="str">
        <f t="shared" ref="K19:K22" si="1">IF(I19&lt;H19,"Fail","Pass")</f>
        <v>Pass</v>
      </c>
      <c r="L19" s="2"/>
      <c r="M19" s="2"/>
      <c r="N19" s="2"/>
      <c r="O19" s="2"/>
      <c r="P19" s="2"/>
    </row>
    <row r="20" spans="3:16" ht="15.6" x14ac:dyDescent="0.3">
      <c r="C20" s="2"/>
      <c r="D20" s="2"/>
      <c r="E20" s="2"/>
      <c r="F20" s="4" t="s">
        <v>7</v>
      </c>
      <c r="G20" s="6">
        <v>100</v>
      </c>
      <c r="H20" s="6">
        <v>35</v>
      </c>
      <c r="I20" s="6">
        <f>VLOOKUP($F$10,Database!$A$1:$J$21,MATCH(Result!F20,Database!$A$1:$J$1,0),0)</f>
        <v>35</v>
      </c>
      <c r="J20" s="7">
        <f t="shared" si="0"/>
        <v>0.35</v>
      </c>
      <c r="K20" s="6" t="str">
        <f t="shared" si="1"/>
        <v>Pass</v>
      </c>
      <c r="L20" s="2"/>
      <c r="M20" s="2"/>
      <c r="N20" s="2"/>
      <c r="O20" s="2"/>
      <c r="P20" s="2"/>
    </row>
    <row r="21" spans="3:16" ht="15.6" x14ac:dyDescent="0.3">
      <c r="C21" s="2"/>
      <c r="D21" s="2"/>
      <c r="E21" s="2"/>
      <c r="F21" s="4" t="s">
        <v>8</v>
      </c>
      <c r="G21" s="6">
        <v>100</v>
      </c>
      <c r="H21" s="6">
        <v>35</v>
      </c>
      <c r="I21" s="6">
        <f>VLOOKUP($F$10,Database!$A$1:$J$21,MATCH(Result!F21,Database!$A$1:$J$1,0),0)</f>
        <v>55</v>
      </c>
      <c r="J21" s="7">
        <f t="shared" si="0"/>
        <v>0.55000000000000004</v>
      </c>
      <c r="K21" s="6" t="str">
        <f t="shared" si="1"/>
        <v>Pass</v>
      </c>
      <c r="L21" s="2"/>
      <c r="M21" s="2"/>
      <c r="N21" s="2"/>
      <c r="O21" s="2"/>
      <c r="P21" s="2"/>
    </row>
    <row r="22" spans="3:16" ht="15.6" x14ac:dyDescent="0.3">
      <c r="C22" s="2"/>
      <c r="D22" s="2"/>
      <c r="E22" s="2"/>
      <c r="F22" s="4" t="s">
        <v>9</v>
      </c>
      <c r="G22" s="6">
        <v>100</v>
      </c>
      <c r="H22" s="6">
        <v>35</v>
      </c>
      <c r="I22" s="6">
        <f>VLOOKUP($F$10,Database!$A$1:$J$21,MATCH(Result!F22,Database!$A$1:$J$1,0),0)</f>
        <v>63</v>
      </c>
      <c r="J22" s="7">
        <f t="shared" si="0"/>
        <v>0.63</v>
      </c>
      <c r="K22" s="6" t="str">
        <f t="shared" si="1"/>
        <v>Pass</v>
      </c>
      <c r="L22" s="2"/>
      <c r="M22" s="2"/>
      <c r="N22" s="2"/>
      <c r="O22" s="2"/>
      <c r="P22" s="2"/>
    </row>
    <row r="23" spans="3:16" x14ac:dyDescent="0.3"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3:16" ht="15.6" x14ac:dyDescent="0.3">
      <c r="C24" s="2"/>
      <c r="D24" s="2"/>
      <c r="E24" s="2"/>
      <c r="F24" s="3" t="s">
        <v>62</v>
      </c>
      <c r="G24" s="8" t="str">
        <f>IF(K26&gt;=50%,"Passed","Fail")</f>
        <v>Passed</v>
      </c>
      <c r="H24" s="2"/>
      <c r="I24" s="2"/>
      <c r="J24" s="4" t="s">
        <v>53</v>
      </c>
      <c r="K24" s="6">
        <f>SUM(G18:G22)</f>
        <v>500</v>
      </c>
      <c r="L24" s="2"/>
      <c r="M24" s="2"/>
      <c r="N24" s="2"/>
      <c r="O24" s="2"/>
      <c r="P24" s="2"/>
    </row>
    <row r="25" spans="3:16" ht="15.6" x14ac:dyDescent="0.3">
      <c r="C25" s="2"/>
      <c r="D25" s="2"/>
      <c r="E25" s="2"/>
      <c r="F25" s="3" t="s">
        <v>63</v>
      </c>
      <c r="G25" s="8" t="str">
        <f>LOOKUP(K26,R7:R10,S7:S10)</f>
        <v>No Grade</v>
      </c>
      <c r="H25" s="2"/>
      <c r="I25" s="2"/>
      <c r="J25" s="4" t="s">
        <v>55</v>
      </c>
      <c r="K25" s="6">
        <f>SUM(I18:I22)</f>
        <v>276</v>
      </c>
      <c r="L25" s="2"/>
      <c r="M25" s="2"/>
      <c r="N25" s="2"/>
      <c r="O25" s="2"/>
      <c r="P25" s="2"/>
    </row>
    <row r="26" spans="3:16" ht="15.6" x14ac:dyDescent="0.3">
      <c r="C26" s="2"/>
      <c r="D26" s="2"/>
      <c r="E26" s="2"/>
      <c r="F26" s="2"/>
      <c r="G26" s="2"/>
      <c r="H26" s="2"/>
      <c r="I26" s="2"/>
      <c r="J26" s="4" t="s">
        <v>56</v>
      </c>
      <c r="K26" s="7">
        <f>K25/K24</f>
        <v>0.55200000000000005</v>
      </c>
      <c r="L26" s="2"/>
      <c r="M26" s="2"/>
      <c r="N26" s="2"/>
      <c r="O26" s="2"/>
      <c r="P26" s="2"/>
    </row>
    <row r="27" spans="3:16" x14ac:dyDescent="0.3"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</sheetData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ADDDDF2-BDD8-44A9-8443-064923A35EDE}">
          <x14:formula1>
            <xm:f>Database!$A$2:$A$21</xm:f>
          </x14:formula1>
          <xm:sqref>F10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43816-DD2B-4102-A85E-F8B9F42B78AA}">
  <dimension ref="A1:J21"/>
  <sheetViews>
    <sheetView workbookViewId="0">
      <selection activeCell="D15" sqref="D15"/>
    </sheetView>
  </sheetViews>
  <sheetFormatPr defaultRowHeight="14.4" x14ac:dyDescent="0.3"/>
  <cols>
    <col min="2" max="2" width="16.21875" bestFit="1" customWidth="1"/>
    <col min="3" max="3" width="16.6640625" bestFit="1" customWidth="1"/>
    <col min="4" max="4" width="10.33203125" bestFit="1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>
        <v>101</v>
      </c>
      <c r="B2" t="s">
        <v>10</v>
      </c>
      <c r="C2" t="s">
        <v>30</v>
      </c>
      <c r="D2" s="1">
        <v>38423</v>
      </c>
      <c r="E2" t="s">
        <v>50</v>
      </c>
      <c r="F2">
        <v>45</v>
      </c>
      <c r="G2">
        <v>89</v>
      </c>
      <c r="H2">
        <v>46</v>
      </c>
      <c r="I2">
        <v>93</v>
      </c>
      <c r="J2">
        <v>72</v>
      </c>
    </row>
    <row r="3" spans="1:10" x14ac:dyDescent="0.3">
      <c r="A3">
        <v>102</v>
      </c>
      <c r="B3" t="s">
        <v>11</v>
      </c>
      <c r="C3" t="s">
        <v>31</v>
      </c>
      <c r="D3" s="1">
        <v>38923</v>
      </c>
      <c r="E3" t="s">
        <v>50</v>
      </c>
      <c r="F3">
        <v>73</v>
      </c>
      <c r="G3">
        <v>65</v>
      </c>
      <c r="H3">
        <v>71</v>
      </c>
      <c r="I3">
        <v>29</v>
      </c>
      <c r="J3">
        <v>99</v>
      </c>
    </row>
    <row r="4" spans="1:10" x14ac:dyDescent="0.3">
      <c r="A4">
        <v>103</v>
      </c>
      <c r="B4" t="s">
        <v>12</v>
      </c>
      <c r="C4" t="s">
        <v>32</v>
      </c>
      <c r="D4" s="1">
        <v>38370</v>
      </c>
      <c r="E4" t="s">
        <v>50</v>
      </c>
      <c r="F4">
        <v>93</v>
      </c>
      <c r="G4">
        <v>89</v>
      </c>
      <c r="H4">
        <v>95</v>
      </c>
      <c r="I4">
        <v>36</v>
      </c>
      <c r="J4">
        <v>30</v>
      </c>
    </row>
    <row r="5" spans="1:10" x14ac:dyDescent="0.3">
      <c r="A5">
        <v>104</v>
      </c>
      <c r="B5" t="s">
        <v>13</v>
      </c>
      <c r="C5" t="s">
        <v>33</v>
      </c>
      <c r="D5" s="1">
        <v>39030</v>
      </c>
      <c r="E5" t="s">
        <v>50</v>
      </c>
      <c r="F5">
        <v>26</v>
      </c>
      <c r="G5">
        <v>26</v>
      </c>
      <c r="H5">
        <v>37</v>
      </c>
      <c r="I5">
        <v>86</v>
      </c>
      <c r="J5">
        <v>69</v>
      </c>
    </row>
    <row r="6" spans="1:10" x14ac:dyDescent="0.3">
      <c r="A6">
        <v>105</v>
      </c>
      <c r="B6" t="s">
        <v>14</v>
      </c>
      <c r="C6" t="s">
        <v>34</v>
      </c>
      <c r="D6" s="1">
        <v>38502</v>
      </c>
      <c r="E6" t="s">
        <v>50</v>
      </c>
      <c r="F6">
        <v>87</v>
      </c>
      <c r="G6">
        <v>94</v>
      </c>
      <c r="H6">
        <v>34</v>
      </c>
      <c r="I6">
        <v>78</v>
      </c>
      <c r="J6">
        <v>76</v>
      </c>
    </row>
    <row r="7" spans="1:10" x14ac:dyDescent="0.3">
      <c r="A7">
        <v>106</v>
      </c>
      <c r="B7" t="s">
        <v>15</v>
      </c>
      <c r="C7" t="s">
        <v>35</v>
      </c>
      <c r="D7" s="1">
        <v>38943</v>
      </c>
      <c r="E7" t="s">
        <v>50</v>
      </c>
      <c r="F7">
        <v>84</v>
      </c>
      <c r="G7">
        <v>63</v>
      </c>
      <c r="H7">
        <v>85</v>
      </c>
      <c r="I7">
        <v>34</v>
      </c>
      <c r="J7">
        <v>38</v>
      </c>
    </row>
    <row r="8" spans="1:10" x14ac:dyDescent="0.3">
      <c r="A8">
        <v>107</v>
      </c>
      <c r="B8" t="s">
        <v>16</v>
      </c>
      <c r="C8" t="s">
        <v>36</v>
      </c>
      <c r="D8" s="1">
        <v>38405</v>
      </c>
      <c r="E8" t="s">
        <v>50</v>
      </c>
      <c r="F8">
        <v>91</v>
      </c>
      <c r="G8">
        <v>55</v>
      </c>
      <c r="H8">
        <v>28</v>
      </c>
      <c r="I8">
        <v>83</v>
      </c>
      <c r="J8">
        <v>66</v>
      </c>
    </row>
    <row r="9" spans="1:10" x14ac:dyDescent="0.3">
      <c r="A9">
        <v>108</v>
      </c>
      <c r="B9" t="s">
        <v>17</v>
      </c>
      <c r="C9" t="s">
        <v>37</v>
      </c>
      <c r="D9" s="1">
        <v>38977</v>
      </c>
      <c r="E9" t="s">
        <v>50</v>
      </c>
      <c r="F9">
        <v>46</v>
      </c>
      <c r="G9">
        <v>25</v>
      </c>
      <c r="H9">
        <v>60</v>
      </c>
      <c r="I9">
        <v>52</v>
      </c>
      <c r="J9">
        <v>59</v>
      </c>
    </row>
    <row r="10" spans="1:10" x14ac:dyDescent="0.3">
      <c r="A10">
        <v>109</v>
      </c>
      <c r="B10" t="s">
        <v>18</v>
      </c>
      <c r="C10" t="s">
        <v>38</v>
      </c>
      <c r="D10" s="1">
        <v>38691</v>
      </c>
      <c r="E10" t="s">
        <v>50</v>
      </c>
      <c r="F10">
        <v>68</v>
      </c>
      <c r="G10">
        <v>98</v>
      </c>
      <c r="H10">
        <v>69</v>
      </c>
      <c r="I10">
        <v>77</v>
      </c>
      <c r="J10">
        <v>49</v>
      </c>
    </row>
    <row r="11" spans="1:10" x14ac:dyDescent="0.3">
      <c r="A11">
        <v>110</v>
      </c>
      <c r="B11" t="s">
        <v>19</v>
      </c>
      <c r="C11" t="s">
        <v>39</v>
      </c>
      <c r="D11" s="1">
        <v>38835</v>
      </c>
      <c r="E11" t="s">
        <v>50</v>
      </c>
      <c r="F11">
        <v>95</v>
      </c>
      <c r="G11">
        <v>58</v>
      </c>
      <c r="H11">
        <v>88</v>
      </c>
      <c r="I11">
        <v>47</v>
      </c>
      <c r="J11">
        <v>52</v>
      </c>
    </row>
    <row r="12" spans="1:10" x14ac:dyDescent="0.3">
      <c r="A12">
        <v>111</v>
      </c>
      <c r="B12" t="s">
        <v>20</v>
      </c>
      <c r="C12" t="s">
        <v>40</v>
      </c>
      <c r="D12" s="1">
        <v>38514</v>
      </c>
      <c r="E12" t="s">
        <v>50</v>
      </c>
      <c r="F12">
        <v>95</v>
      </c>
      <c r="G12">
        <v>91</v>
      </c>
      <c r="H12">
        <v>53</v>
      </c>
      <c r="I12">
        <v>42</v>
      </c>
      <c r="J12">
        <v>72</v>
      </c>
    </row>
    <row r="13" spans="1:10" x14ac:dyDescent="0.3">
      <c r="A13">
        <v>112</v>
      </c>
      <c r="B13" t="s">
        <v>21</v>
      </c>
      <c r="C13" t="s">
        <v>41</v>
      </c>
      <c r="D13" s="1">
        <v>38993</v>
      </c>
      <c r="E13" t="s">
        <v>50</v>
      </c>
      <c r="F13">
        <v>47</v>
      </c>
      <c r="G13">
        <v>76</v>
      </c>
      <c r="H13">
        <v>35</v>
      </c>
      <c r="I13">
        <v>55</v>
      </c>
      <c r="J13">
        <v>63</v>
      </c>
    </row>
    <row r="14" spans="1:10" x14ac:dyDescent="0.3">
      <c r="A14">
        <v>113</v>
      </c>
      <c r="B14" t="s">
        <v>22</v>
      </c>
      <c r="C14" t="s">
        <v>42</v>
      </c>
      <c r="D14" s="1">
        <v>38371</v>
      </c>
      <c r="E14" t="s">
        <v>50</v>
      </c>
      <c r="F14">
        <v>71</v>
      </c>
      <c r="G14">
        <v>60</v>
      </c>
      <c r="H14">
        <v>90</v>
      </c>
      <c r="I14">
        <v>32</v>
      </c>
      <c r="J14">
        <v>46</v>
      </c>
    </row>
    <row r="15" spans="1:10" x14ac:dyDescent="0.3">
      <c r="A15">
        <v>114</v>
      </c>
      <c r="B15" t="s">
        <v>23</v>
      </c>
      <c r="C15" t="s">
        <v>43</v>
      </c>
      <c r="D15" s="1">
        <v>38925</v>
      </c>
      <c r="E15" t="s">
        <v>50</v>
      </c>
      <c r="F15">
        <v>40</v>
      </c>
      <c r="G15">
        <v>99</v>
      </c>
      <c r="H15">
        <v>74</v>
      </c>
      <c r="I15">
        <v>91</v>
      </c>
      <c r="J15">
        <v>41</v>
      </c>
    </row>
    <row r="16" spans="1:10" x14ac:dyDescent="0.3">
      <c r="A16">
        <v>115</v>
      </c>
      <c r="B16" t="s">
        <v>24</v>
      </c>
      <c r="C16" t="s">
        <v>44</v>
      </c>
      <c r="D16" s="1">
        <v>38419</v>
      </c>
      <c r="E16" t="s">
        <v>50</v>
      </c>
      <c r="F16">
        <v>68</v>
      </c>
      <c r="G16">
        <v>83</v>
      </c>
      <c r="H16">
        <v>99</v>
      </c>
      <c r="I16">
        <v>37</v>
      </c>
      <c r="J16">
        <v>36</v>
      </c>
    </row>
    <row r="17" spans="1:10" x14ac:dyDescent="0.3">
      <c r="A17">
        <v>116</v>
      </c>
      <c r="B17" t="s">
        <v>25</v>
      </c>
      <c r="C17" t="s">
        <v>45</v>
      </c>
      <c r="D17" s="1">
        <v>39037</v>
      </c>
      <c r="E17" t="s">
        <v>50</v>
      </c>
      <c r="F17">
        <v>39</v>
      </c>
      <c r="G17">
        <v>76</v>
      </c>
      <c r="H17">
        <v>51</v>
      </c>
      <c r="I17">
        <v>65</v>
      </c>
      <c r="J17">
        <v>58</v>
      </c>
    </row>
    <row r="18" spans="1:10" x14ac:dyDescent="0.3">
      <c r="A18">
        <v>117</v>
      </c>
      <c r="B18" t="s">
        <v>26</v>
      </c>
      <c r="C18" t="s">
        <v>46</v>
      </c>
      <c r="D18" s="1">
        <v>38496</v>
      </c>
      <c r="E18" t="s">
        <v>50</v>
      </c>
      <c r="F18">
        <v>29</v>
      </c>
      <c r="G18">
        <v>44</v>
      </c>
      <c r="H18">
        <v>83</v>
      </c>
      <c r="I18">
        <v>91</v>
      </c>
      <c r="J18">
        <v>82</v>
      </c>
    </row>
    <row r="19" spans="1:10" x14ac:dyDescent="0.3">
      <c r="A19">
        <v>118</v>
      </c>
      <c r="B19" t="s">
        <v>27</v>
      </c>
      <c r="C19" t="s">
        <v>47</v>
      </c>
      <c r="D19" s="1">
        <v>38962</v>
      </c>
      <c r="E19" t="s">
        <v>50</v>
      </c>
      <c r="F19">
        <v>33</v>
      </c>
      <c r="G19">
        <v>38</v>
      </c>
      <c r="H19">
        <v>99</v>
      </c>
      <c r="I19">
        <v>50</v>
      </c>
      <c r="J19">
        <v>37</v>
      </c>
    </row>
    <row r="20" spans="1:10" x14ac:dyDescent="0.3">
      <c r="A20">
        <v>119</v>
      </c>
      <c r="B20" t="s">
        <v>28</v>
      </c>
      <c r="C20" t="s">
        <v>48</v>
      </c>
      <c r="D20" s="1">
        <v>38396</v>
      </c>
      <c r="E20" t="s">
        <v>50</v>
      </c>
      <c r="F20">
        <v>61</v>
      </c>
      <c r="G20">
        <v>41</v>
      </c>
      <c r="H20">
        <v>35</v>
      </c>
      <c r="I20">
        <v>88</v>
      </c>
      <c r="J20">
        <v>98</v>
      </c>
    </row>
    <row r="21" spans="1:10" x14ac:dyDescent="0.3">
      <c r="A21">
        <v>120</v>
      </c>
      <c r="B21" t="s">
        <v>29</v>
      </c>
      <c r="C21" t="s">
        <v>49</v>
      </c>
      <c r="D21" s="1">
        <v>39080</v>
      </c>
      <c r="E21" t="s">
        <v>50</v>
      </c>
      <c r="F21">
        <v>99</v>
      </c>
      <c r="G21">
        <v>92</v>
      </c>
      <c r="H21">
        <v>53</v>
      </c>
      <c r="I21">
        <v>56</v>
      </c>
      <c r="J21">
        <v>48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Result</vt:lpstr>
      <vt:lpstr>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Abheenit Vishwakarma</dc:creator>
  <cp:lastModifiedBy>Abheenit Vishwakarma</cp:lastModifiedBy>
  <dcterms:created xsi:type="dcterms:W3CDTF">2026-03-27T07:42:23Z</dcterms:created>
  <dcterms:modified xsi:type="dcterms:W3CDTF">2026-03-28T07:27:12Z</dcterms:modified>
</cp:coreProperties>
</file>